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4795" windowHeight="11895" activeTab="1"/>
  </bookViews>
  <sheets>
    <sheet name="1. 자부담계산기" sheetId="2" r:id="rId1"/>
    <sheet name="2. 활용 예시" sheetId="3" r:id="rId2"/>
  </sheets>
  <calcPr calcId="145621"/>
</workbook>
</file>

<file path=xl/calcChain.xml><?xml version="1.0" encoding="utf-8"?>
<calcChain xmlns="http://schemas.openxmlformats.org/spreadsheetml/2006/main">
  <c r="C8" i="2" l="1"/>
  <c r="J15" i="2"/>
  <c r="J16" i="2" s="1"/>
  <c r="I8" i="2"/>
  <c r="L13" i="2" s="1"/>
  <c r="J17" i="3"/>
  <c r="J16" i="3"/>
  <c r="I9" i="3"/>
  <c r="L15" i="3" s="1"/>
  <c r="L14" i="2" l="1"/>
  <c r="L15" i="2"/>
  <c r="L12" i="2"/>
  <c r="L16" i="3"/>
  <c r="L14" i="3"/>
  <c r="L17" i="3" s="1"/>
  <c r="I10" i="3" s="1"/>
  <c r="L13" i="3"/>
  <c r="L16" i="2" l="1"/>
  <c r="I9" i="2" s="1"/>
  <c r="F15" i="2"/>
  <c r="F14" i="2"/>
  <c r="F13" i="2"/>
  <c r="D16" i="3" l="1"/>
  <c r="D17" i="3" s="1"/>
  <c r="C9" i="3"/>
  <c r="F16" i="3" s="1"/>
  <c r="D15" i="2"/>
  <c r="D16" i="2" s="1"/>
  <c r="F14" i="3" l="1"/>
  <c r="F13" i="3"/>
  <c r="F15" i="3"/>
  <c r="F12" i="2"/>
  <c r="F17" i="3" l="1"/>
  <c r="C10" i="3" s="1"/>
  <c r="F16" i="2"/>
  <c r="C9" i="2" s="1"/>
</calcChain>
</file>

<file path=xl/comments1.xml><?xml version="1.0" encoding="utf-8"?>
<comments xmlns="http://schemas.openxmlformats.org/spreadsheetml/2006/main">
  <authors>
    <author>User</author>
  </authors>
  <commentList>
    <comment ref="C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신청금액과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참여기업수를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변경하면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신청금액과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참여기업수를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변경하면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</t>
        </r>
      </text>
    </comment>
  </commentList>
</comments>
</file>

<file path=xl/sharedStrings.xml><?xml version="1.0" encoding="utf-8"?>
<sst xmlns="http://schemas.openxmlformats.org/spreadsheetml/2006/main" count="60" uniqueCount="21">
  <si>
    <t>합계</t>
    <phoneticPr fontId="2" type="noConversion"/>
  </si>
  <si>
    <t>구간</t>
    <phoneticPr fontId="2" type="noConversion"/>
  </si>
  <si>
    <t>구간별 차액</t>
    <phoneticPr fontId="2" type="noConversion"/>
  </si>
  <si>
    <t>비율</t>
    <phoneticPr fontId="2" type="noConversion"/>
  </si>
  <si>
    <t>제한없음</t>
    <phoneticPr fontId="2" type="noConversion"/>
  </si>
  <si>
    <t>구간별 누진 자부담액</t>
    <phoneticPr fontId="2" type="noConversion"/>
  </si>
  <si>
    <t>총 컨설팅비용</t>
    <phoneticPr fontId="2" type="noConversion"/>
  </si>
  <si>
    <t>← 계획한 컨설팅의 총 비용을 입력하세요</t>
    <phoneticPr fontId="2" type="noConversion"/>
  </si>
  <si>
    <t>참여기업 수</t>
    <phoneticPr fontId="2" type="noConversion"/>
  </si>
  <si>
    <t>← 함께 참여하고자 하는 기업의 수를 입력하세요</t>
    <phoneticPr fontId="2" type="noConversion"/>
  </si>
  <si>
    <t>기업별 수혜금액</t>
    <phoneticPr fontId="2" type="noConversion"/>
  </si>
  <si>
    <t>기업별 자부담금</t>
    <phoneticPr fontId="2" type="noConversion"/>
  </si>
  <si>
    <t>← 1개 기업당 납부해야하는 자부담금액입니다.</t>
    <phoneticPr fontId="2" type="noConversion"/>
  </si>
  <si>
    <r>
      <t>협업활성화: 공동사업</t>
    </r>
    <r>
      <rPr>
        <b/>
        <sz val="16"/>
        <color theme="1"/>
        <rFont val="맑은 고딕"/>
        <family val="3"/>
        <charset val="129"/>
      </rPr>
      <t xml:space="preserve">ㆍ공동역량강화 </t>
    </r>
    <phoneticPr fontId="2" type="noConversion"/>
  </si>
  <si>
    <t>※ 이용시 주의사항: 노란색으로 칠해진 셀 이외 셀은 수정불가</t>
    <phoneticPr fontId="2" type="noConversion"/>
  </si>
  <si>
    <r>
      <t xml:space="preserve">협업활성화: 스케일업 </t>
    </r>
    <r>
      <rPr>
        <b/>
        <sz val="16"/>
        <color theme="1"/>
        <rFont val="맑은 고딕"/>
        <family val="3"/>
        <charset val="129"/>
      </rPr>
      <t xml:space="preserve"> </t>
    </r>
    <phoneticPr fontId="2" type="noConversion"/>
  </si>
  <si>
    <r>
      <t>3개 (예비)사회적기업이 공동사업</t>
    </r>
    <r>
      <rPr>
        <sz val="11"/>
        <color theme="1"/>
        <rFont val="맑은 고딕"/>
        <family val="3"/>
        <charset val="129"/>
      </rPr>
      <t>ㆍ공동역량강화</t>
    </r>
    <r>
      <rPr>
        <sz val="11"/>
        <color theme="1"/>
        <rFont val="맑은 고딕"/>
        <family val="2"/>
        <charset val="129"/>
      </rPr>
      <t xml:space="preserve"> 협업과제를 추진하고자 했을때,
기업별 자부담금 </t>
    </r>
    <r>
      <rPr>
        <b/>
        <u/>
        <sz val="11"/>
        <color rgb="FF0000FF"/>
        <rFont val="맑은 고딕"/>
        <family val="3"/>
        <charset val="129"/>
      </rPr>
      <t>2,160,000원(만원단위 절사) 납입</t>
    </r>
    <phoneticPr fontId="2" type="noConversion"/>
  </si>
  <si>
    <r>
      <t xml:space="preserve">5개 사회적경제 조직간 스케일업 협업과제를 추진하고자 했을때, 
</t>
    </r>
    <r>
      <rPr>
        <b/>
        <u/>
        <sz val="11"/>
        <color rgb="FF0000FF"/>
        <rFont val="맑은 고딕"/>
        <family val="3"/>
        <charset val="129"/>
        <scheme val="minor"/>
      </rPr>
      <t>기업별 자부담금 4,000,000원 납입</t>
    </r>
    <phoneticPr fontId="2" type="noConversion"/>
  </si>
  <si>
    <r>
      <rPr>
        <b/>
        <sz val="11"/>
        <color rgb="FF0000FF"/>
        <rFont val="맑은 고딕"/>
        <family val="3"/>
        <charset val="129"/>
      </rPr>
      <t xml:space="preserve">※ </t>
    </r>
    <r>
      <rPr>
        <b/>
        <sz val="11"/>
        <color rgb="FF0000FF"/>
        <rFont val="맑은 고딕"/>
        <family val="3"/>
        <charset val="129"/>
        <scheme val="minor"/>
      </rPr>
      <t>주의사항: 반드시 노란색으로 표시된 셀에만 금액과 기업수를 수정해주세요</t>
    </r>
    <phoneticPr fontId="2" type="noConversion"/>
  </si>
  <si>
    <r>
      <t xml:space="preserve">&lt;공동사업 </t>
    </r>
    <r>
      <rPr>
        <b/>
        <sz val="16"/>
        <color theme="1"/>
        <rFont val="맑은 고딕"/>
        <family val="3"/>
        <charset val="129"/>
      </rPr>
      <t>ㆍ</t>
    </r>
    <r>
      <rPr>
        <b/>
        <sz val="16"/>
        <color theme="1"/>
        <rFont val="맑은 고딕"/>
        <family val="3"/>
        <charset val="129"/>
        <scheme val="minor"/>
      </rPr>
      <t>공동역량강화 유형&gt;</t>
    </r>
    <phoneticPr fontId="2" type="noConversion"/>
  </si>
  <si>
    <t>&lt;스케일업 유형&gt;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</si>
</sst>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_-* #,##0.0_-;\-* #,##0.0_-;_-* &quot;-&quot;_-;_-@_-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  <font>
      <b/>
      <u/>
      <sz val="11"/>
      <color rgb="FF0000FF"/>
      <name val="맑은 고딕"/>
      <family val="3"/>
      <charset val="129"/>
    </font>
    <font>
      <b/>
      <u/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41" fontId="7" fillId="0" borderId="1" xfId="1" applyFont="1" applyBorder="1">
      <alignment vertical="center"/>
    </xf>
    <xf numFmtId="9" fontId="7" fillId="0" borderId="1" xfId="2" applyFont="1" applyBorder="1">
      <alignment vertical="center"/>
    </xf>
    <xf numFmtId="0" fontId="5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7" fillId="0" borderId="8" xfId="0" applyFont="1" applyBorder="1">
      <alignment vertical="center"/>
    </xf>
    <xf numFmtId="41" fontId="7" fillId="0" borderId="9" xfId="0" applyNumberFormat="1" applyFont="1" applyBorder="1">
      <alignment vertical="center"/>
    </xf>
    <xf numFmtId="41" fontId="7" fillId="0" borderId="8" xfId="1" applyFont="1" applyBorder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41" fontId="7" fillId="2" borderId="12" xfId="1" applyFont="1" applyFill="1" applyBorder="1">
      <alignment vertical="center"/>
    </xf>
    <xf numFmtId="0" fontId="7" fillId="2" borderId="12" xfId="0" applyFont="1" applyFill="1" applyBorder="1">
      <alignment vertical="center"/>
    </xf>
    <xf numFmtId="41" fontId="7" fillId="2" borderId="13" xfId="0" applyNumberFormat="1" applyFont="1" applyFill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41" fontId="4" fillId="3" borderId="1" xfId="1" applyFont="1" applyFill="1" applyBorder="1">
      <alignment vertical="center"/>
    </xf>
    <xf numFmtId="41" fontId="4" fillId="4" borderId="1" xfId="0" applyNumberFormat="1" applyFont="1" applyFill="1" applyBorder="1">
      <alignment vertical="center"/>
    </xf>
    <xf numFmtId="0" fontId="4" fillId="3" borderId="0" xfId="0" applyFont="1" applyFill="1" applyBorder="1">
      <alignment vertical="center"/>
    </xf>
    <xf numFmtId="0" fontId="11" fillId="0" borderId="0" xfId="0" applyFont="1">
      <alignment vertical="center"/>
    </xf>
    <xf numFmtId="0" fontId="5" fillId="0" borderId="0" xfId="0" applyFont="1">
      <alignment vertical="center"/>
    </xf>
    <xf numFmtId="41" fontId="4" fillId="4" borderId="1" xfId="1" applyFont="1" applyFill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7" fillId="0" borderId="9" xfId="0" applyNumberFormat="1" applyFont="1" applyBorder="1" applyAlignment="1">
      <alignment horizontal="right" vertical="center"/>
    </xf>
    <xf numFmtId="41" fontId="7" fillId="2" borderId="13" xfId="0" applyNumberFormat="1" applyFont="1" applyFill="1" applyBorder="1" applyAlignment="1">
      <alignment horizontal="right" vertical="center"/>
    </xf>
    <xf numFmtId="41" fontId="7" fillId="0" borderId="1" xfId="1" applyFont="1" applyBorder="1" applyAlignment="1">
      <alignment horizontal="right" vertical="center"/>
    </xf>
    <xf numFmtId="0" fontId="13" fillId="0" borderId="8" xfId="0" applyFont="1" applyBorder="1">
      <alignment vertical="center"/>
    </xf>
    <xf numFmtId="41" fontId="13" fillId="0" borderId="1" xfId="1" applyFont="1" applyBorder="1" applyAlignment="1">
      <alignment horizontal="right" vertical="center"/>
    </xf>
    <xf numFmtId="41" fontId="13" fillId="0" borderId="1" xfId="1" applyFont="1" applyBorder="1">
      <alignment vertical="center"/>
    </xf>
    <xf numFmtId="9" fontId="13" fillId="0" borderId="1" xfId="2" applyFont="1" applyBorder="1">
      <alignment vertical="center"/>
    </xf>
    <xf numFmtId="41" fontId="13" fillId="0" borderId="9" xfId="0" applyNumberFormat="1" applyFont="1" applyBorder="1" applyAlignment="1">
      <alignment horizontal="right" vertical="center"/>
    </xf>
    <xf numFmtId="41" fontId="13" fillId="0" borderId="8" xfId="1" applyFont="1" applyBorder="1">
      <alignment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41" fontId="13" fillId="2" borderId="12" xfId="1" applyFont="1" applyFill="1" applyBorder="1">
      <alignment vertical="center"/>
    </xf>
    <xf numFmtId="0" fontId="13" fillId="2" borderId="12" xfId="0" applyFont="1" applyFill="1" applyBorder="1">
      <alignment vertical="center"/>
    </xf>
    <xf numFmtId="41" fontId="13" fillId="2" borderId="13" xfId="0" applyNumberFormat="1" applyFont="1" applyFill="1" applyBorder="1" applyAlignment="1">
      <alignment horizontal="right" vertical="center"/>
    </xf>
    <xf numFmtId="176" fontId="0" fillId="0" borderId="0" xfId="1" applyNumberFormat="1" applyFont="1">
      <alignment vertical="center"/>
    </xf>
    <xf numFmtId="41" fontId="0" fillId="0" borderId="0" xfId="0" applyNumberForma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6" borderId="0" xfId="0" applyFont="1" applyFill="1" applyAlignment="1">
      <alignment vertical="center"/>
    </xf>
    <xf numFmtId="0" fontId="0" fillId="6" borderId="14" xfId="0" applyFill="1" applyBorder="1" applyAlignment="1">
      <alignment vertical="center" wrapText="1"/>
    </xf>
    <xf numFmtId="0" fontId="0" fillId="6" borderId="15" xfId="0" applyFill="1" applyBorder="1" applyAlignment="1">
      <alignment vertical="center"/>
    </xf>
    <xf numFmtId="0" fontId="0" fillId="6" borderId="16" xfId="0" applyFill="1" applyBorder="1" applyAlignment="1">
      <alignment vertical="center"/>
    </xf>
    <xf numFmtId="0" fontId="0" fillId="6" borderId="17" xfId="0" applyFill="1" applyBorder="1" applyAlignment="1">
      <alignment vertical="center"/>
    </xf>
    <xf numFmtId="0" fontId="0" fillId="6" borderId="18" xfId="0" applyFill="1" applyBorder="1" applyAlignment="1">
      <alignment vertical="center"/>
    </xf>
    <xf numFmtId="0" fontId="0" fillId="6" borderId="19" xfId="0" applyFill="1" applyBorder="1" applyAlignment="1">
      <alignment vertical="center"/>
    </xf>
    <xf numFmtId="0" fontId="0" fillId="6" borderId="15" xfId="0" applyFill="1" applyBorder="1" applyAlignment="1">
      <alignment vertical="center" wrapText="1"/>
    </xf>
    <xf numFmtId="0" fontId="0" fillId="6" borderId="16" xfId="0" applyFill="1" applyBorder="1" applyAlignment="1">
      <alignment vertical="center" wrapText="1"/>
    </xf>
    <xf numFmtId="0" fontId="0" fillId="6" borderId="17" xfId="0" applyFill="1" applyBorder="1" applyAlignment="1">
      <alignment vertical="center" wrapText="1"/>
    </xf>
    <xf numFmtId="0" fontId="0" fillId="6" borderId="18" xfId="0" applyFill="1" applyBorder="1" applyAlignment="1">
      <alignment vertical="center" wrapText="1"/>
    </xf>
    <xf numFmtId="0" fontId="0" fillId="6" borderId="19" xfId="0" applyFill="1" applyBorder="1" applyAlignment="1">
      <alignment vertical="center" wrapText="1"/>
    </xf>
    <xf numFmtId="0" fontId="10" fillId="5" borderId="0" xfId="0" applyFont="1" applyFill="1" applyAlignment="1">
      <alignment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979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B2:L24"/>
  <sheetViews>
    <sheetView zoomScaleNormal="100" workbookViewId="0">
      <selection activeCell="F32" sqref="F32"/>
    </sheetView>
  </sheetViews>
  <sheetFormatPr defaultRowHeight="16.5" x14ac:dyDescent="0.3"/>
  <cols>
    <col min="1" max="1" width="2.875" customWidth="1"/>
    <col min="2" max="2" width="16.25" customWidth="1"/>
    <col min="3" max="3" width="16.125" customWidth="1"/>
    <col min="4" max="4" width="13.375" customWidth="1"/>
    <col min="5" max="5" width="10.25" customWidth="1"/>
    <col min="6" max="6" width="24" customWidth="1"/>
    <col min="8" max="8" width="21.625" customWidth="1"/>
    <col min="9" max="9" width="17.625" customWidth="1"/>
    <col min="10" max="10" width="15.625" customWidth="1"/>
    <col min="11" max="11" width="15" customWidth="1"/>
    <col min="12" max="12" width="18.125" customWidth="1"/>
  </cols>
  <sheetData>
    <row r="2" spans="2:12" x14ac:dyDescent="0.3">
      <c r="B2" s="48" t="s">
        <v>18</v>
      </c>
      <c r="C2" s="48"/>
      <c r="D2" s="48"/>
      <c r="E2" s="48"/>
      <c r="F2" s="48"/>
    </row>
    <row r="3" spans="2:12" ht="17.25" thickBot="1" x14ac:dyDescent="0.35"/>
    <row r="4" spans="2:12" ht="26.25" x14ac:dyDescent="0.3">
      <c r="B4" s="45" t="s">
        <v>19</v>
      </c>
      <c r="C4" s="46"/>
      <c r="D4" s="46"/>
      <c r="E4" s="46"/>
      <c r="F4" s="47"/>
      <c r="H4" s="45" t="s">
        <v>20</v>
      </c>
      <c r="I4" s="46"/>
      <c r="J4" s="46"/>
      <c r="K4" s="46"/>
      <c r="L4" s="47"/>
    </row>
    <row r="5" spans="2:12" x14ac:dyDescent="0.3">
      <c r="B5" s="7"/>
      <c r="C5" s="8"/>
      <c r="D5" s="8"/>
      <c r="E5" s="8"/>
      <c r="F5" s="9"/>
      <c r="H5" s="7"/>
      <c r="I5" s="8"/>
      <c r="J5" s="8"/>
      <c r="K5" s="8"/>
      <c r="L5" s="9"/>
    </row>
    <row r="6" spans="2:12" ht="17.25" x14ac:dyDescent="0.3">
      <c r="B6" s="10" t="s">
        <v>6</v>
      </c>
      <c r="C6" s="21">
        <v>40000000</v>
      </c>
      <c r="D6" s="5" t="s">
        <v>7</v>
      </c>
      <c r="E6" s="8"/>
      <c r="F6" s="9"/>
      <c r="H6" s="10" t="s">
        <v>6</v>
      </c>
      <c r="I6" s="21">
        <v>100000000</v>
      </c>
      <c r="J6" s="5" t="s">
        <v>7</v>
      </c>
      <c r="K6" s="8"/>
      <c r="L6" s="9"/>
    </row>
    <row r="7" spans="2:12" ht="17.25" x14ac:dyDescent="0.3">
      <c r="B7" s="10" t="s">
        <v>8</v>
      </c>
      <c r="C7" s="23">
        <v>3</v>
      </c>
      <c r="D7" s="5" t="s">
        <v>9</v>
      </c>
      <c r="E7" s="8"/>
      <c r="F7" s="9"/>
      <c r="H7" s="10" t="s">
        <v>8</v>
      </c>
      <c r="I7" s="23">
        <v>5</v>
      </c>
      <c r="J7" s="5" t="s">
        <v>9</v>
      </c>
      <c r="K7" s="8"/>
      <c r="L7" s="9"/>
    </row>
    <row r="8" spans="2:12" ht="17.25" x14ac:dyDescent="0.3">
      <c r="B8" s="10" t="s">
        <v>10</v>
      </c>
      <c r="C8" s="26">
        <f>C6/C7</f>
        <v>13333333.333333334</v>
      </c>
      <c r="D8" s="5"/>
      <c r="E8" s="8"/>
      <c r="F8" s="9"/>
      <c r="H8" s="10" t="s">
        <v>10</v>
      </c>
      <c r="I8" s="26">
        <f>I6/I7</f>
        <v>20000000</v>
      </c>
      <c r="J8" s="5"/>
      <c r="K8" s="8"/>
      <c r="L8" s="9"/>
    </row>
    <row r="9" spans="2:12" ht="17.25" x14ac:dyDescent="0.3">
      <c r="B9" s="10" t="s">
        <v>11</v>
      </c>
      <c r="C9" s="22">
        <f>F16</f>
        <v>2166666.666666667</v>
      </c>
      <c r="D9" s="6" t="s">
        <v>12</v>
      </c>
      <c r="E9" s="8"/>
      <c r="F9" s="9"/>
      <c r="H9" s="10" t="s">
        <v>11</v>
      </c>
      <c r="I9" s="22">
        <f>L16</f>
        <v>4000000</v>
      </c>
      <c r="J9" s="6" t="s">
        <v>12</v>
      </c>
      <c r="K9" s="8"/>
      <c r="L9" s="9"/>
    </row>
    <row r="10" spans="2:12" x14ac:dyDescent="0.3">
      <c r="B10" s="7"/>
      <c r="C10" s="8"/>
      <c r="D10" s="8"/>
      <c r="E10" s="8"/>
      <c r="F10" s="9"/>
      <c r="H10" s="7"/>
      <c r="I10" s="8"/>
      <c r="J10" s="8"/>
      <c r="K10" s="8"/>
      <c r="L10" s="9"/>
    </row>
    <row r="11" spans="2:12" x14ac:dyDescent="0.3">
      <c r="B11" s="20" t="s">
        <v>1</v>
      </c>
      <c r="C11" s="1"/>
      <c r="D11" s="1" t="s">
        <v>2</v>
      </c>
      <c r="E11" s="1" t="s">
        <v>3</v>
      </c>
      <c r="F11" s="11" t="s">
        <v>5</v>
      </c>
      <c r="H11" s="27" t="s">
        <v>1</v>
      </c>
      <c r="I11" s="28"/>
      <c r="J11" s="28" t="s">
        <v>2</v>
      </c>
      <c r="K11" s="28" t="s">
        <v>3</v>
      </c>
      <c r="L11" s="11" t="s">
        <v>5</v>
      </c>
    </row>
    <row r="12" spans="2:12" x14ac:dyDescent="0.3">
      <c r="B12" s="12">
        <v>0</v>
      </c>
      <c r="C12" s="2">
        <v>5000000</v>
      </c>
      <c r="D12" s="3">
        <v>5000000</v>
      </c>
      <c r="E12" s="4">
        <v>0.1</v>
      </c>
      <c r="F12" s="13">
        <f>IF(C8&lt;=D12,C8*E12,D12*E12)</f>
        <v>500000</v>
      </c>
      <c r="H12" s="12">
        <v>0</v>
      </c>
      <c r="I12" s="31">
        <v>5000000</v>
      </c>
      <c r="J12" s="3">
        <v>5000000</v>
      </c>
      <c r="K12" s="4">
        <v>0.1</v>
      </c>
      <c r="L12" s="29">
        <f>IF(I8&lt;=J12,I8*K12,J12*K12)</f>
        <v>500000</v>
      </c>
    </row>
    <row r="13" spans="2:12" x14ac:dyDescent="0.3">
      <c r="B13" s="14">
        <v>5000000</v>
      </c>
      <c r="C13" s="2">
        <v>15000000</v>
      </c>
      <c r="D13" s="3">
        <v>10000000</v>
      </c>
      <c r="E13" s="4">
        <v>0.2</v>
      </c>
      <c r="F13" s="13">
        <f>IF(C8&lt;=B13,"해당없음",IF(AND(C8&gt;B13,C8&lt;=C13),(C8-B13)*E13,D13*E13))</f>
        <v>1666666.666666667</v>
      </c>
      <c r="H13" s="14">
        <v>5000000</v>
      </c>
      <c r="I13" s="31">
        <v>15000000</v>
      </c>
      <c r="J13" s="3">
        <v>10000000</v>
      </c>
      <c r="K13" s="4">
        <v>0.2</v>
      </c>
      <c r="L13" s="29">
        <f>IF(I8&lt;=H13,"해당없음",IF(AND(I8&gt;H13,I8&lt;=I13),(I8-H13)*K13,J13*K13))</f>
        <v>2000000</v>
      </c>
    </row>
    <row r="14" spans="2:12" x14ac:dyDescent="0.3">
      <c r="B14" s="14">
        <v>15000000</v>
      </c>
      <c r="C14" s="2">
        <v>25000000</v>
      </c>
      <c r="D14" s="3">
        <v>10000000</v>
      </c>
      <c r="E14" s="4">
        <v>0.3</v>
      </c>
      <c r="F14" s="13" t="str">
        <f>IF(C8&lt;=B14,"해당없음",IF(AND(C8&gt;B14,C8&lt;=C14),(C8-B14)*E14,D14*E14))</f>
        <v>해당없음</v>
      </c>
      <c r="H14" s="14">
        <v>15000000</v>
      </c>
      <c r="I14" s="31">
        <v>25000000</v>
      </c>
      <c r="J14" s="3">
        <v>10000000</v>
      </c>
      <c r="K14" s="4">
        <v>0.3</v>
      </c>
      <c r="L14" s="29">
        <f>IF(I8&lt;=H14,"해당없음",IF(AND(I8&gt;H14,I8&lt;=I14),(I8-H14)*K14,J14*K14))</f>
        <v>1500000</v>
      </c>
    </row>
    <row r="15" spans="2:12" x14ac:dyDescent="0.3">
      <c r="B15" s="14">
        <v>25000000</v>
      </c>
      <c r="C15" s="2" t="s">
        <v>4</v>
      </c>
      <c r="D15" s="3">
        <f>100000000-25000000</f>
        <v>75000000</v>
      </c>
      <c r="E15" s="4">
        <v>0.4</v>
      </c>
      <c r="F15" s="13" t="str">
        <f>IF(C8&lt;=B15,"해당없음",IF(C8&gt;B15,(C8-B15)*E15))</f>
        <v>해당없음</v>
      </c>
      <c r="H15" s="14">
        <v>25000000</v>
      </c>
      <c r="I15" s="31" t="s">
        <v>4</v>
      </c>
      <c r="J15" s="3">
        <f>100000000-25000000</f>
        <v>75000000</v>
      </c>
      <c r="K15" s="4">
        <v>0.4</v>
      </c>
      <c r="L15" s="29" t="str">
        <f>IF(I8&lt;=H15,"해당없음",IF(I8&gt;H15,(I8-H15)*K15))</f>
        <v>해당없음</v>
      </c>
    </row>
    <row r="16" spans="2:12" ht="17.25" thickBot="1" x14ac:dyDescent="0.35">
      <c r="B16" s="15" t="s">
        <v>0</v>
      </c>
      <c r="C16" s="16"/>
      <c r="D16" s="17">
        <f>SUM(D12:D15)</f>
        <v>100000000</v>
      </c>
      <c r="E16" s="18"/>
      <c r="F16" s="19">
        <f>SUM(F12:F15)</f>
        <v>2166666.666666667</v>
      </c>
      <c r="H16" s="15" t="s">
        <v>0</v>
      </c>
      <c r="I16" s="16"/>
      <c r="J16" s="17">
        <f>SUM(J12:J15)</f>
        <v>100000000</v>
      </c>
      <c r="K16" s="18"/>
      <c r="L16" s="30">
        <f>SUM(L12:L15)</f>
        <v>4000000</v>
      </c>
    </row>
    <row r="19" spans="3:3" x14ac:dyDescent="0.3">
      <c r="C19" s="44"/>
    </row>
    <row r="24" spans="3:3" x14ac:dyDescent="0.3">
      <c r="C24" s="43"/>
    </row>
  </sheetData>
  <protectedRanges>
    <protectedRange sqref="C6:C7 I6:I7" name="범위2"/>
  </protectedRanges>
  <mergeCells count="3">
    <mergeCell ref="H4:L4"/>
    <mergeCell ref="B4:F4"/>
    <mergeCell ref="B2:F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1"/>
  <sheetViews>
    <sheetView tabSelected="1" workbookViewId="0">
      <selection activeCell="D26" sqref="D26"/>
    </sheetView>
  </sheetViews>
  <sheetFormatPr defaultRowHeight="16.5" x14ac:dyDescent="0.3"/>
  <cols>
    <col min="2" max="2" width="16.75" customWidth="1"/>
    <col min="3" max="3" width="13.875" bestFit="1" customWidth="1"/>
    <col min="4" max="4" width="15.25" customWidth="1"/>
    <col min="5" max="5" width="10.875" customWidth="1"/>
    <col min="6" max="6" width="21.125" customWidth="1"/>
    <col min="7" max="7" width="7.875" customWidth="1"/>
    <col min="8" max="8" width="16.125" customWidth="1"/>
    <col min="9" max="9" width="16.5" customWidth="1"/>
    <col min="10" max="10" width="14.25" customWidth="1"/>
    <col min="11" max="11" width="13" customWidth="1"/>
    <col min="12" max="12" width="20" customWidth="1"/>
  </cols>
  <sheetData>
    <row r="2" spans="2:12" x14ac:dyDescent="0.3">
      <c r="B2" s="24"/>
      <c r="C2" s="60" t="s">
        <v>14</v>
      </c>
      <c r="D2" s="60"/>
      <c r="E2" s="60"/>
      <c r="F2" s="60"/>
    </row>
    <row r="3" spans="2:12" x14ac:dyDescent="0.3">
      <c r="B3" s="25"/>
      <c r="C3" s="24"/>
      <c r="D3" s="24"/>
    </row>
    <row r="4" spans="2:12" ht="17.25" thickBot="1" x14ac:dyDescent="0.35"/>
    <row r="5" spans="2:12" ht="26.25" x14ac:dyDescent="0.3">
      <c r="B5" s="45" t="s">
        <v>13</v>
      </c>
      <c r="C5" s="46"/>
      <c r="D5" s="46"/>
      <c r="E5" s="46"/>
      <c r="F5" s="47"/>
      <c r="H5" s="45" t="s">
        <v>15</v>
      </c>
      <c r="I5" s="46"/>
      <c r="J5" s="46"/>
      <c r="K5" s="46"/>
      <c r="L5" s="47"/>
    </row>
    <row r="6" spans="2:12" x14ac:dyDescent="0.3">
      <c r="B6" s="7"/>
      <c r="C6" s="8"/>
      <c r="D6" s="8"/>
      <c r="E6" s="8"/>
      <c r="F6" s="9"/>
      <c r="H6" s="7"/>
      <c r="I6" s="8"/>
      <c r="J6" s="8"/>
      <c r="K6" s="8"/>
      <c r="L6" s="9"/>
    </row>
    <row r="7" spans="2:12" ht="17.25" x14ac:dyDescent="0.3">
      <c r="B7" s="10" t="s">
        <v>6</v>
      </c>
      <c r="C7" s="21">
        <v>40000000</v>
      </c>
      <c r="D7" s="5" t="s">
        <v>7</v>
      </c>
      <c r="E7" s="8"/>
      <c r="F7" s="9"/>
      <c r="H7" s="10" t="s">
        <v>6</v>
      </c>
      <c r="I7" s="21">
        <v>100000000</v>
      </c>
      <c r="J7" s="5" t="s">
        <v>7</v>
      </c>
      <c r="K7" s="8"/>
      <c r="L7" s="9"/>
    </row>
    <row r="8" spans="2:12" ht="17.25" x14ac:dyDescent="0.3">
      <c r="B8" s="10" t="s">
        <v>8</v>
      </c>
      <c r="C8" s="23">
        <v>3</v>
      </c>
      <c r="D8" s="5" t="s">
        <v>9</v>
      </c>
      <c r="E8" s="8"/>
      <c r="F8" s="9"/>
      <c r="H8" s="10" t="s">
        <v>8</v>
      </c>
      <c r="I8" s="23">
        <v>5</v>
      </c>
      <c r="J8" s="5" t="s">
        <v>9</v>
      </c>
      <c r="K8" s="8"/>
      <c r="L8" s="9"/>
    </row>
    <row r="9" spans="2:12" ht="17.25" x14ac:dyDescent="0.3">
      <c r="B9" s="10" t="s">
        <v>10</v>
      </c>
      <c r="C9" s="21">
        <f>C7/C8</f>
        <v>13333333.333333334</v>
      </c>
      <c r="D9" s="5"/>
      <c r="E9" s="8"/>
      <c r="F9" s="9"/>
      <c r="H9" s="10" t="s">
        <v>10</v>
      </c>
      <c r="I9" s="21">
        <f>I7/I8</f>
        <v>20000000</v>
      </c>
      <c r="J9" s="5"/>
      <c r="K9" s="8"/>
      <c r="L9" s="9"/>
    </row>
    <row r="10" spans="2:12" ht="17.25" x14ac:dyDescent="0.3">
      <c r="B10" s="10" t="s">
        <v>11</v>
      </c>
      <c r="C10" s="22">
        <f>F17</f>
        <v>2166666.666666667</v>
      </c>
      <c r="D10" s="6" t="s">
        <v>12</v>
      </c>
      <c r="E10" s="8"/>
      <c r="F10" s="9"/>
      <c r="H10" s="10" t="s">
        <v>11</v>
      </c>
      <c r="I10" s="22">
        <f>L17</f>
        <v>4000000</v>
      </c>
      <c r="J10" s="6" t="s">
        <v>12</v>
      </c>
      <c r="K10" s="8"/>
      <c r="L10" s="9"/>
    </row>
    <row r="11" spans="2:12" x14ac:dyDescent="0.3">
      <c r="B11" s="7"/>
      <c r="C11" s="8"/>
      <c r="D11" s="8"/>
      <c r="E11" s="8"/>
      <c r="F11" s="9"/>
      <c r="H11" s="7"/>
      <c r="I11" s="8"/>
      <c r="J11" s="8"/>
      <c r="K11" s="8"/>
      <c r="L11" s="9"/>
    </row>
    <row r="12" spans="2:12" x14ac:dyDescent="0.3">
      <c r="B12" s="20" t="s">
        <v>1</v>
      </c>
      <c r="C12" s="1"/>
      <c r="D12" s="1" t="s">
        <v>2</v>
      </c>
      <c r="E12" s="1" t="s">
        <v>3</v>
      </c>
      <c r="F12" s="11" t="s">
        <v>5</v>
      </c>
      <c r="H12" s="27" t="s">
        <v>1</v>
      </c>
      <c r="I12" s="28"/>
      <c r="J12" s="28" t="s">
        <v>2</v>
      </c>
      <c r="K12" s="28" t="s">
        <v>3</v>
      </c>
      <c r="L12" s="11" t="s">
        <v>5</v>
      </c>
    </row>
    <row r="13" spans="2:12" x14ac:dyDescent="0.3">
      <c r="B13" s="32">
        <v>0</v>
      </c>
      <c r="C13" s="33">
        <v>5000000</v>
      </c>
      <c r="D13" s="34">
        <v>5000000</v>
      </c>
      <c r="E13" s="35">
        <v>0.1</v>
      </c>
      <c r="F13" s="36">
        <f>IF(C9&lt;=D13,C9*E13,D13*E13)</f>
        <v>500000</v>
      </c>
      <c r="H13" s="32">
        <v>0</v>
      </c>
      <c r="I13" s="33">
        <v>5000000</v>
      </c>
      <c r="J13" s="34">
        <v>5000000</v>
      </c>
      <c r="K13" s="35">
        <v>0.1</v>
      </c>
      <c r="L13" s="36">
        <f>IF(I9&lt;=J13,I9*K13,J13*K13)</f>
        <v>500000</v>
      </c>
    </row>
    <row r="14" spans="2:12" x14ac:dyDescent="0.3">
      <c r="B14" s="37">
        <v>5000000</v>
      </c>
      <c r="C14" s="33">
        <v>15000000</v>
      </c>
      <c r="D14" s="34">
        <v>10000000</v>
      </c>
      <c r="E14" s="35">
        <v>0.2</v>
      </c>
      <c r="F14" s="36">
        <f>IF(C9&lt;B14,"해당없음",IF(AND(C9&gt;B14,C9&lt;=C14),(C9-B14)*E14,D14*E14))</f>
        <v>1666666.666666667</v>
      </c>
      <c r="H14" s="37">
        <v>5000000</v>
      </c>
      <c r="I14" s="33">
        <v>15000000</v>
      </c>
      <c r="J14" s="34">
        <v>10000000</v>
      </c>
      <c r="K14" s="35">
        <v>0.2</v>
      </c>
      <c r="L14" s="36">
        <f>IF(I9&lt;H14,"해당없음",IF(AND(I9&gt;H14,I9&lt;=I14),(I9-H14)*K14,J14*K14))</f>
        <v>2000000</v>
      </c>
    </row>
    <row r="15" spans="2:12" x14ac:dyDescent="0.3">
      <c r="B15" s="37">
        <v>15000000</v>
      </c>
      <c r="C15" s="33">
        <v>25000000</v>
      </c>
      <c r="D15" s="34">
        <v>10000000</v>
      </c>
      <c r="E15" s="35">
        <v>0.3</v>
      </c>
      <c r="F15" s="36" t="str">
        <f>IF(C9&lt;B15,"해당없음",IF(AND(C9&gt;B15,C9&lt;=C15),(C9-B15)*E15,D15*E15))</f>
        <v>해당없음</v>
      </c>
      <c r="H15" s="37">
        <v>15000000</v>
      </c>
      <c r="I15" s="33">
        <v>25000000</v>
      </c>
      <c r="J15" s="34">
        <v>10000000</v>
      </c>
      <c r="K15" s="35">
        <v>0.3</v>
      </c>
      <c r="L15" s="36">
        <f>IF(I9&lt;H15,"해당없음",IF(AND(I9&gt;H15,I9&lt;=I15),(I9-H15)*K15,J15*K15))</f>
        <v>1500000</v>
      </c>
    </row>
    <row r="16" spans="2:12" x14ac:dyDescent="0.3">
      <c r="B16" s="37">
        <v>25000000</v>
      </c>
      <c r="C16" s="33" t="s">
        <v>4</v>
      </c>
      <c r="D16" s="34">
        <f>100000000-25000000</f>
        <v>75000000</v>
      </c>
      <c r="E16" s="35">
        <v>0.4</v>
      </c>
      <c r="F16" s="36" t="str">
        <f>IF(C9&lt;B16,"해당없음",IF(C9&gt;B16,(C9-B16)*E16))</f>
        <v>해당없음</v>
      </c>
      <c r="H16" s="37">
        <v>25000000</v>
      </c>
      <c r="I16" s="33" t="s">
        <v>4</v>
      </c>
      <c r="J16" s="34">
        <f>100000000-25000000</f>
        <v>75000000</v>
      </c>
      <c r="K16" s="35">
        <v>0.4</v>
      </c>
      <c r="L16" s="36" t="str">
        <f>IF(I9&lt;H16,"해당없음",IF(I9&gt;H16,(I9-H16)*K16))</f>
        <v>해당없음</v>
      </c>
    </row>
    <row r="17" spans="2:12" ht="17.25" thickBot="1" x14ac:dyDescent="0.35">
      <c r="B17" s="38" t="s">
        <v>0</v>
      </c>
      <c r="C17" s="39"/>
      <c r="D17" s="40">
        <f>SUM(D13:D16)</f>
        <v>100000000</v>
      </c>
      <c r="E17" s="41"/>
      <c r="F17" s="42">
        <f>SUM(F13:F16)</f>
        <v>2166666.666666667</v>
      </c>
      <c r="H17" s="38" t="s">
        <v>0</v>
      </c>
      <c r="I17" s="39"/>
      <c r="J17" s="40">
        <f>SUM(J13:J16)</f>
        <v>100000000</v>
      </c>
      <c r="K17" s="41"/>
      <c r="L17" s="42">
        <f>SUM(L13:L16)</f>
        <v>4000000</v>
      </c>
    </row>
    <row r="19" spans="2:12" ht="17.25" thickBot="1" x14ac:dyDescent="0.35"/>
    <row r="20" spans="2:12" x14ac:dyDescent="0.3">
      <c r="B20" s="49" t="s">
        <v>16</v>
      </c>
      <c r="C20" s="50"/>
      <c r="D20" s="50"/>
      <c r="E20" s="50"/>
      <c r="F20" s="51"/>
      <c r="H20" s="49" t="s">
        <v>17</v>
      </c>
      <c r="I20" s="55"/>
      <c r="J20" s="55"/>
      <c r="K20" s="55"/>
      <c r="L20" s="56"/>
    </row>
    <row r="21" spans="2:12" ht="17.25" thickBot="1" x14ac:dyDescent="0.35">
      <c r="B21" s="52"/>
      <c r="C21" s="53"/>
      <c r="D21" s="53"/>
      <c r="E21" s="53"/>
      <c r="F21" s="54"/>
      <c r="H21" s="57"/>
      <c r="I21" s="58"/>
      <c r="J21" s="58"/>
      <c r="K21" s="58"/>
      <c r="L21" s="59"/>
    </row>
  </sheetData>
  <mergeCells count="5">
    <mergeCell ref="B20:F21"/>
    <mergeCell ref="H20:L21"/>
    <mergeCell ref="B5:F5"/>
    <mergeCell ref="C2:F2"/>
    <mergeCell ref="H5:L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자부담계산기</vt:lpstr>
      <vt:lpstr>2. 활용 예시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2023-04-18T05:00:19Z</cp:lastPrinted>
  <dcterms:created xsi:type="dcterms:W3CDTF">2020-03-12T05:08:28Z</dcterms:created>
  <dcterms:modified xsi:type="dcterms:W3CDTF">2023-05-22T03:46:04Z</dcterms:modified>
</cp:coreProperties>
</file>